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TUULIKUORMAN LASKENTA" sheetId="1" r:id="rId1"/>
  </sheets>
  <definedNames>
    <definedName name="_xlnm.Print_Area" localSheetId="0">'TUULIKUORMAN LASKENTA'!$A$1:$J$34</definedName>
  </definedNames>
  <calcPr fullCalcOnLoad="1"/>
</workbook>
</file>

<file path=xl/sharedStrings.xml><?xml version="1.0" encoding="utf-8"?>
<sst xmlns="http://schemas.openxmlformats.org/spreadsheetml/2006/main" count="81" uniqueCount="62">
  <si>
    <t xml:space="preserve">TUULIKUORMAN LASKENTATAULUKKO </t>
  </si>
  <si>
    <t>Kaapelit</t>
  </si>
  <si>
    <t>Antennirasiat</t>
  </si>
  <si>
    <t>Asuntoja</t>
  </si>
  <si>
    <t>Esivahvistimet</t>
  </si>
  <si>
    <t>Kanava</t>
  </si>
  <si>
    <t>Antenni</t>
  </si>
  <si>
    <t>h ( m )</t>
  </si>
  <si>
    <t>W ( N )</t>
  </si>
  <si>
    <t>M ( Nm )</t>
  </si>
  <si>
    <t>SL 43</t>
  </si>
  <si>
    <t>x</t>
  </si>
  <si>
    <t>=</t>
  </si>
  <si>
    <t>E 5-12</t>
  </si>
  <si>
    <t>ULA</t>
  </si>
  <si>
    <t xml:space="preserve">TARKISTUS </t>
  </si>
  <si>
    <t>Väli AB=</t>
  </si>
  <si>
    <t>A</t>
  </si>
  <si>
    <t>Kiinnityspaikka</t>
  </si>
  <si>
    <t>BETONISEINÄ</t>
  </si>
  <si>
    <t>B</t>
  </si>
  <si>
    <t>Kiinnitystapa</t>
  </si>
  <si>
    <t>TÄKKIPULTTI / LÄPIPULTTAUS</t>
  </si>
  <si>
    <t>Tiivistys</t>
  </si>
  <si>
    <t>OHELMOITU KAAVIO LASKEE TUULIKUORMAN ANNETTAESSA ANTENNIEN</t>
  </si>
  <si>
    <t>KORKEUDET JA TUULIKUORMAT</t>
  </si>
  <si>
    <t>ELI KUN MERKITÄÄN YLIMMÄN  ANTENNIN KORKEUS JA TUKIPUTKEN PITUUS,</t>
  </si>
  <si>
    <t xml:space="preserve"> LASKEE KAAVA PUTKIEN  PITUUDET JA TUULIKUORMAT.</t>
  </si>
  <si>
    <t xml:space="preserve"> OLETTAMUKSENA ON YLIMMÄN ANTENNIN SIJAITSEVAN 10 cm  PUTKEN YLÄPÄÄSTÄ.</t>
  </si>
  <si>
    <t xml:space="preserve">AINOASTAAN RASTEROIDTUT "LAATIKOT " TARVITSEE ( VOI ) TÄYTTÄÄ </t>
  </si>
  <si>
    <t>TARPEEN MUKAAN ( LOPUT VOI JÄTTÄÄ TÄYTTÄMÄTTÄ )</t>
  </si>
  <si>
    <t>LA 06</t>
  </si>
  <si>
    <t xml:space="preserve">LASKELMISSA EI OLE HUOMIOITU TUULISISSA OLOSUHTEISSA TARVITTAVAA </t>
  </si>
  <si>
    <t>SUMMAN PITÄÄ OLLA</t>
  </si>
  <si>
    <t>POSITIIVINEN</t>
  </si>
  <si>
    <t>ANTENNIEN VARMUUSKERROINTA JOKA NORMAALISTI ON VÄHINTÄÄN 1,2</t>
  </si>
  <si>
    <t>TELLU 13</t>
  </si>
  <si>
    <t xml:space="preserve">Tälle alueelle voit lisätä </t>
  </si>
  <si>
    <t>omat tietosi</t>
  </si>
  <si>
    <t>As Oy Villenkatu 11</t>
  </si>
  <si>
    <t>Triax</t>
  </si>
  <si>
    <t>Vahvistinkeskuksia yht.</t>
  </si>
  <si>
    <t>Mastorak.maadoitus</t>
  </si>
  <si>
    <t xml:space="preserve"> Sallittu mom.(Nm)</t>
  </si>
  <si>
    <t xml:space="preserve"> Kiinnitysväli</t>
  </si>
  <si>
    <t>E21-60</t>
  </si>
  <si>
    <r>
      <t>C</t>
    </r>
    <r>
      <rPr>
        <sz val="4"/>
        <rFont val="Arial"/>
        <family val="2"/>
      </rPr>
      <t xml:space="preserve">     Martti Kemppi</t>
    </r>
  </si>
  <si>
    <t xml:space="preserve"> Masto  45 mm </t>
  </si>
  <si>
    <t xml:space="preserve"> Tukiputki   50 mm</t>
  </si>
  <si>
    <t>mOk</t>
  </si>
  <si>
    <t>LAM 45/6</t>
  </si>
  <si>
    <t>LATP 50/2</t>
  </si>
  <si>
    <t>Tyyppi</t>
  </si>
  <si>
    <t>kpl</t>
  </si>
  <si>
    <t>Triax FO 01</t>
  </si>
  <si>
    <t>MoK</t>
  </si>
  <si>
    <t>90 cm</t>
  </si>
  <si>
    <t>Tehnyt</t>
  </si>
  <si>
    <t>Yhteensä</t>
  </si>
  <si>
    <t>Jaottimet / Haaroittimet</t>
  </si>
  <si>
    <t>(  )</t>
  </si>
  <si>
    <t>LA 111z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</si>
</sst>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0;[Red]\-#,###"/>
    <numFmt numFmtId="173" formatCode="0.00;[Red]0.00"/>
  </numFmts>
  <fonts count="3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4"/>
      <name val="Arial"/>
      <family val="2"/>
    </font>
    <font>
      <sz val="4"/>
      <name val="Arial"/>
      <family val="2"/>
    </font>
    <font>
      <sz val="3"/>
      <color indexed="9"/>
      <name val="Arial"/>
      <family val="2"/>
    </font>
    <font>
      <b/>
      <sz val="8"/>
      <name val="MS Sans Serif"/>
      <family val="0"/>
    </font>
    <font>
      <sz val="3"/>
      <color indexed="8"/>
      <name val="Arial"/>
      <family val="2"/>
    </font>
    <font>
      <b/>
      <sz val="5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43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40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19" fillId="15" borderId="0" applyNumberFormat="0" applyBorder="0" applyAlignment="0" applyProtection="0"/>
    <xf numFmtId="0" fontId="18" fillId="5" borderId="0" applyNumberFormat="0" applyBorder="0" applyAlignment="0" applyProtection="0"/>
    <xf numFmtId="0" fontId="23" fillId="16" borderId="2" applyNumberFormat="0" applyAlignment="0" applyProtection="0"/>
    <xf numFmtId="0" fontId="24" fillId="0" borderId="3" applyNumberFormat="0" applyFill="0" applyAlignment="0" applyProtection="0"/>
    <xf numFmtId="0" fontId="2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1" fillId="7" borderId="2" applyNumberFormat="0" applyAlignment="0" applyProtection="0"/>
    <xf numFmtId="0" fontId="25" fillId="12" borderId="8" applyNumberFormat="0" applyAlignment="0" applyProtection="0"/>
    <xf numFmtId="0" fontId="22" fillId="16" borderId="9" applyNumberFormat="0" applyAlignment="0" applyProtection="0"/>
    <xf numFmtId="167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 quotePrefix="1">
      <alignment horizontal="left"/>
    </xf>
    <xf numFmtId="2" fontId="4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 quotePrefix="1">
      <alignment horizontal="right"/>
    </xf>
    <xf numFmtId="0" fontId="8" fillId="0" borderId="0" xfId="0" applyFont="1" applyAlignment="1" quotePrefix="1">
      <alignment horizontal="left"/>
    </xf>
    <xf numFmtId="0" fontId="10" fillId="0" borderId="13" xfId="0" applyFont="1" applyBorder="1" applyAlignment="1" quotePrefix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3" xfId="0" applyFont="1" applyBorder="1" applyAlignment="1">
      <alignment/>
    </xf>
    <xf numFmtId="0" fontId="11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applyProtection="1" quotePrefix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8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 quotePrefix="1">
      <alignment horizontal="left"/>
      <protection locked="0"/>
    </xf>
    <xf numFmtId="0" fontId="7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2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applyProtection="1" quotePrefix="1">
      <alignment horizontal="left"/>
      <protection locked="0"/>
    </xf>
    <xf numFmtId="0" fontId="4" fillId="0" borderId="0" xfId="0" applyFont="1" applyFill="1" applyBorder="1" applyAlignment="1" quotePrefix="1">
      <alignment horizontal="right"/>
    </xf>
    <xf numFmtId="173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 quotePrefix="1">
      <alignment horizontal="right"/>
      <protection locked="0"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Border="1" applyAlignment="1">
      <alignment/>
    </xf>
    <xf numFmtId="172" fontId="9" fillId="0" borderId="24" xfId="0" applyNumberFormat="1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2" fontId="8" fillId="0" borderId="25" xfId="0" applyNumberFormat="1" applyFont="1" applyBorder="1" applyAlignment="1">
      <alignment/>
    </xf>
    <xf numFmtId="2" fontId="8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2" fontId="8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2" fontId="8" fillId="0" borderId="31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4" fillId="7" borderId="32" xfId="0" applyFont="1" applyFill="1" applyBorder="1" applyAlignment="1" applyProtection="1">
      <alignment/>
      <protection locked="0"/>
    </xf>
    <xf numFmtId="0" fontId="4" fillId="7" borderId="33" xfId="0" applyFont="1" applyFill="1" applyBorder="1" applyAlignment="1" applyProtection="1">
      <alignment/>
      <protection locked="0"/>
    </xf>
    <xf numFmtId="0" fontId="5" fillId="7" borderId="25" xfId="0" applyFont="1" applyFill="1" applyBorder="1" applyAlignment="1" applyProtection="1">
      <alignment/>
      <protection locked="0"/>
    </xf>
    <xf numFmtId="0" fontId="4" fillId="7" borderId="27" xfId="0" applyFont="1" applyFill="1" applyBorder="1" applyAlignment="1" applyProtection="1">
      <alignment/>
      <protection locked="0"/>
    </xf>
    <xf numFmtId="0" fontId="4" fillId="7" borderId="0" xfId="0" applyFont="1" applyFill="1" applyBorder="1" applyAlignment="1" applyProtection="1">
      <alignment/>
      <protection locked="0"/>
    </xf>
    <xf numFmtId="0" fontId="5" fillId="7" borderId="26" xfId="0" applyFont="1" applyFill="1" applyBorder="1" applyAlignment="1" applyProtection="1">
      <alignment/>
      <protection locked="0"/>
    </xf>
    <xf numFmtId="0" fontId="4" fillId="7" borderId="29" xfId="0" applyFont="1" applyFill="1" applyBorder="1" applyAlignment="1" applyProtection="1">
      <alignment/>
      <protection locked="0"/>
    </xf>
    <xf numFmtId="0" fontId="6" fillId="7" borderId="30" xfId="0" applyFont="1" applyFill="1" applyBorder="1" applyAlignment="1" applyProtection="1" quotePrefix="1">
      <alignment horizontal="left"/>
      <protection locked="0"/>
    </xf>
    <xf numFmtId="0" fontId="4" fillId="7" borderId="30" xfId="0" applyFont="1" applyFill="1" applyBorder="1" applyAlignment="1" applyProtection="1">
      <alignment/>
      <protection locked="0"/>
    </xf>
    <xf numFmtId="0" fontId="5" fillId="7" borderId="31" xfId="0" applyFont="1" applyFill="1" applyBorder="1" applyAlignment="1" applyProtection="1">
      <alignment/>
      <protection locked="0"/>
    </xf>
    <xf numFmtId="0" fontId="4" fillId="17" borderId="10" xfId="0" applyFont="1" applyFill="1" applyBorder="1" applyAlignment="1" applyProtection="1">
      <alignment/>
      <protection locked="0"/>
    </xf>
    <xf numFmtId="0" fontId="4" fillId="17" borderId="34" xfId="0" applyFont="1" applyFill="1" applyBorder="1" applyAlignment="1" applyProtection="1">
      <alignment/>
      <protection locked="0"/>
    </xf>
    <xf numFmtId="0" fontId="4" fillId="17" borderId="13" xfId="0" applyFont="1" applyFill="1" applyBorder="1" applyAlignment="1" applyProtection="1">
      <alignment/>
      <protection locked="0"/>
    </xf>
    <xf numFmtId="0" fontId="10" fillId="7" borderId="10" xfId="0" applyFont="1" applyFill="1" applyBorder="1" applyAlignment="1" applyProtection="1">
      <alignment/>
      <protection locked="0"/>
    </xf>
    <xf numFmtId="0" fontId="8" fillId="17" borderId="13" xfId="0" applyFont="1" applyFill="1" applyBorder="1" applyAlignment="1" applyProtection="1">
      <alignment/>
      <protection locked="0"/>
    </xf>
    <xf numFmtId="0" fontId="7" fillId="0" borderId="3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7" borderId="35" xfId="0" applyFont="1" applyFill="1" applyBorder="1" applyAlignment="1" applyProtection="1">
      <alignment/>
      <protection locked="0"/>
    </xf>
    <xf numFmtId="0" fontId="4" fillId="7" borderId="13" xfId="0" applyFont="1" applyFill="1" applyBorder="1" applyAlignment="1" applyProtection="1">
      <alignment/>
      <protection locked="0"/>
    </xf>
    <xf numFmtId="0" fontId="4" fillId="0" borderId="16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36" xfId="0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2" fontId="4" fillId="17" borderId="36" xfId="0" applyNumberFormat="1" applyFont="1" applyFill="1" applyBorder="1" applyAlignment="1" applyProtection="1">
      <alignment/>
      <protection locked="0"/>
    </xf>
    <xf numFmtId="0" fontId="4" fillId="17" borderId="36" xfId="0" applyFont="1" applyFill="1" applyBorder="1" applyAlignment="1" applyProtection="1">
      <alignment/>
      <protection locked="0"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 applyProtection="1">
      <alignment/>
      <protection locked="0"/>
    </xf>
    <xf numFmtId="2" fontId="4" fillId="0" borderId="14" xfId="0" applyNumberFormat="1" applyFont="1" applyBorder="1" applyAlignment="1">
      <alignment/>
    </xf>
    <xf numFmtId="2" fontId="4" fillId="0" borderId="37" xfId="0" applyNumberFormat="1" applyFont="1" applyFill="1" applyBorder="1" applyAlignment="1">
      <alignment/>
    </xf>
    <xf numFmtId="0" fontId="4" fillId="17" borderId="13" xfId="0" applyFont="1" applyFill="1" applyBorder="1" applyAlignment="1">
      <alignment/>
    </xf>
    <xf numFmtId="0" fontId="10" fillId="7" borderId="35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right"/>
    </xf>
    <xf numFmtId="0" fontId="31" fillId="0" borderId="0" xfId="0" applyFont="1" applyBorder="1" applyAlignment="1">
      <alignment/>
    </xf>
    <xf numFmtId="0" fontId="32" fillId="0" borderId="0" xfId="0" applyFont="1" applyAlignment="1">
      <alignment/>
    </xf>
    <xf numFmtId="0" fontId="10" fillId="0" borderId="35" xfId="0" applyFont="1" applyBorder="1" applyAlignment="1">
      <alignment/>
    </xf>
    <xf numFmtId="14" fontId="12" fillId="17" borderId="35" xfId="0" applyNumberFormat="1" applyFont="1" applyFill="1" applyBorder="1" applyAlignment="1" applyProtection="1">
      <alignment/>
      <protection locked="0"/>
    </xf>
    <xf numFmtId="0" fontId="12" fillId="17" borderId="35" xfId="0" applyFont="1" applyFill="1" applyBorder="1" applyAlignment="1" applyProtection="1">
      <alignment/>
      <protection locked="0"/>
    </xf>
    <xf numFmtId="0" fontId="34" fillId="0" borderId="13" xfId="0" applyFont="1" applyBorder="1" applyAlignment="1">
      <alignment/>
    </xf>
    <xf numFmtId="0" fontId="5" fillId="7" borderId="33" xfId="0" applyFont="1" applyFill="1" applyBorder="1" applyAlignment="1" applyProtection="1">
      <alignment/>
      <protection locked="0"/>
    </xf>
    <xf numFmtId="0" fontId="5" fillId="7" borderId="0" xfId="0" applyFont="1" applyFill="1" applyBorder="1" applyAlignment="1" applyProtection="1">
      <alignment/>
      <protection locked="0"/>
    </xf>
    <xf numFmtId="0" fontId="5" fillId="7" borderId="30" xfId="0" applyFont="1" applyFill="1" applyBorder="1" applyAlignment="1" applyProtection="1">
      <alignment/>
      <protection locked="0"/>
    </xf>
    <xf numFmtId="0" fontId="12" fillId="17" borderId="23" xfId="0" applyFont="1" applyFill="1" applyBorder="1" applyAlignment="1" applyProtection="1">
      <alignment/>
      <protection locked="0"/>
    </xf>
    <xf numFmtId="0" fontId="12" fillId="17" borderId="10" xfId="0" applyFont="1" applyFill="1" applyBorder="1" applyAlignment="1" applyProtection="1">
      <alignment/>
      <protection locked="0"/>
    </xf>
    <xf numFmtId="0" fontId="12" fillId="17" borderId="34" xfId="0" applyFont="1" applyFill="1" applyBorder="1" applyAlignment="1" applyProtection="1">
      <alignment/>
      <protection locked="0"/>
    </xf>
    <xf numFmtId="0" fontId="4" fillId="7" borderId="23" xfId="0" applyFont="1" applyFill="1" applyBorder="1" applyAlignment="1" applyProtection="1">
      <alignment/>
      <protection locked="0"/>
    </xf>
    <xf numFmtId="0" fontId="4" fillId="7" borderId="10" xfId="0" applyFont="1" applyFill="1" applyBorder="1" applyAlignment="1" applyProtection="1">
      <alignment/>
      <protection locked="0"/>
    </xf>
    <xf numFmtId="0" fontId="4" fillId="17" borderId="23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12" fillId="17" borderId="23" xfId="0" applyFont="1" applyFill="1" applyBorder="1" applyAlignment="1" applyProtection="1">
      <alignment/>
      <protection locked="0"/>
    </xf>
    <xf numFmtId="0" fontId="8" fillId="17" borderId="10" xfId="0" applyFont="1" applyFill="1" applyBorder="1" applyAlignment="1" applyProtection="1">
      <alignment/>
      <protection locked="0"/>
    </xf>
    <xf numFmtId="0" fontId="8" fillId="17" borderId="34" xfId="0" applyFont="1" applyFill="1" applyBorder="1" applyAlignment="1" applyProtection="1">
      <alignment/>
      <protection locked="0"/>
    </xf>
    <xf numFmtId="0" fontId="30" fillId="0" borderId="30" xfId="0" applyFont="1" applyBorder="1" applyAlignment="1">
      <alignment horizontal="right"/>
    </xf>
    <xf numFmtId="0" fontId="31" fillId="0" borderId="30" xfId="0" applyFont="1" applyBorder="1" applyAlignment="1">
      <alignment horizontal="right"/>
    </xf>
    <xf numFmtId="0" fontId="12" fillId="17" borderId="35" xfId="0" applyFont="1" applyFill="1" applyBorder="1" applyAlignment="1" applyProtection="1">
      <alignment/>
      <protection locked="0"/>
    </xf>
    <xf numFmtId="0" fontId="33" fillId="17" borderId="35" xfId="0" applyFont="1" applyFill="1" applyBorder="1" applyAlignment="1" applyProtection="1">
      <alignment/>
      <protection locked="0"/>
    </xf>
    <xf numFmtId="0" fontId="12" fillId="17" borderId="10" xfId="0" applyFont="1" applyFill="1" applyBorder="1" applyAlignment="1" applyProtection="1">
      <alignment/>
      <protection locked="0"/>
    </xf>
    <xf numFmtId="0" fontId="12" fillId="17" borderId="3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34" xfId="0" applyFont="1" applyBorder="1" applyAlignment="1">
      <alignment/>
    </xf>
    <xf numFmtId="0" fontId="4" fillId="7" borderId="13" xfId="0" applyFont="1" applyFill="1" applyBorder="1" applyAlignment="1" applyProtection="1">
      <alignment/>
      <protection locked="0"/>
    </xf>
    <xf numFmtId="2" fontId="4" fillId="17" borderId="38" xfId="0" applyNumberFormat="1" applyFont="1" applyFill="1" applyBorder="1" applyAlignment="1" applyProtection="1">
      <alignment/>
      <protection locked="0"/>
    </xf>
    <xf numFmtId="0" fontId="4" fillId="0" borderId="39" xfId="0" applyFont="1" applyBorder="1" applyAlignment="1">
      <alignment/>
    </xf>
    <xf numFmtId="0" fontId="4" fillId="0" borderId="34" xfId="0" applyFont="1" applyBorder="1" applyAlignment="1">
      <alignment/>
    </xf>
    <xf numFmtId="0" fontId="4" fillId="17" borderId="13" xfId="0" applyFont="1" applyFill="1" applyBorder="1" applyAlignment="1" applyProtection="1">
      <alignment/>
      <protection locked="0"/>
    </xf>
    <xf numFmtId="0" fontId="4" fillId="17" borderId="22" xfId="0" applyFont="1" applyFill="1" applyBorder="1" applyAlignment="1" applyProtection="1">
      <alignment/>
      <protection locked="0"/>
    </xf>
    <xf numFmtId="0" fontId="35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11" fillId="7" borderId="40" xfId="0" applyFont="1" applyFill="1" applyBorder="1" applyAlignment="1" quotePrefix="1">
      <alignment horizontal="left"/>
    </xf>
    <xf numFmtId="0" fontId="4" fillId="7" borderId="41" xfId="0" applyFont="1" applyFill="1" applyBorder="1" applyAlignment="1">
      <alignment/>
    </xf>
    <xf numFmtId="0" fontId="4" fillId="7" borderId="42" xfId="0" applyFont="1" applyFill="1" applyBorder="1" applyAlignment="1">
      <alignment/>
    </xf>
    <xf numFmtId="0" fontId="11" fillId="7" borderId="43" xfId="0" applyFont="1" applyFill="1" applyBorder="1" applyAlignment="1" quotePrefix="1">
      <alignment horizontal="left"/>
    </xf>
    <xf numFmtId="0" fontId="4" fillId="7" borderId="44" xfId="0" applyFont="1" applyFill="1" applyBorder="1" applyAlignment="1">
      <alignment/>
    </xf>
    <xf numFmtId="0" fontId="4" fillId="7" borderId="45" xfId="0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14</xdr:row>
      <xdr:rowOff>85725</xdr:rowOff>
    </xdr:from>
    <xdr:to>
      <xdr:col>16</xdr:col>
      <xdr:colOff>28575</xdr:colOff>
      <xdr:row>14</xdr:row>
      <xdr:rowOff>85725</xdr:rowOff>
    </xdr:to>
    <xdr:sp>
      <xdr:nvSpPr>
        <xdr:cNvPr id="1" name="Line 5"/>
        <xdr:cNvSpPr>
          <a:spLocks/>
        </xdr:cNvSpPr>
      </xdr:nvSpPr>
      <xdr:spPr>
        <a:xfrm>
          <a:off x="5972175" y="2838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314325</xdr:colOff>
      <xdr:row>20</xdr:row>
      <xdr:rowOff>114300</xdr:rowOff>
    </xdr:from>
    <xdr:to>
      <xdr:col>16</xdr:col>
      <xdr:colOff>0</xdr:colOff>
      <xdr:row>20</xdr:row>
      <xdr:rowOff>114300</xdr:rowOff>
    </xdr:to>
    <xdr:sp>
      <xdr:nvSpPr>
        <xdr:cNvPr id="2" name="Line 6"/>
        <xdr:cNvSpPr>
          <a:spLocks/>
        </xdr:cNvSpPr>
      </xdr:nvSpPr>
      <xdr:spPr>
        <a:xfrm>
          <a:off x="5991225" y="38766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209550</xdr:colOff>
      <xdr:row>33</xdr:row>
      <xdr:rowOff>76200</xdr:rowOff>
    </xdr:from>
    <xdr:to>
      <xdr:col>8</xdr:col>
      <xdr:colOff>276225</xdr:colOff>
      <xdr:row>33</xdr:row>
      <xdr:rowOff>142875</xdr:rowOff>
    </xdr:to>
    <xdr:sp>
      <xdr:nvSpPr>
        <xdr:cNvPr id="3" name="Oval 8"/>
        <xdr:cNvSpPr>
          <a:spLocks/>
        </xdr:cNvSpPr>
      </xdr:nvSpPr>
      <xdr:spPr>
        <a:xfrm>
          <a:off x="3543300" y="5886450"/>
          <a:ext cx="66675" cy="66675"/>
        </a:xfrm>
        <a:prstGeom prst="ellipse">
          <a:avLst/>
        </a:prstGeom>
        <a:solidFill>
          <a:srgbClr val="FFFFFF">
            <a:alpha val="50000"/>
          </a:srgbClr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9525</xdr:colOff>
      <xdr:row>22</xdr:row>
      <xdr:rowOff>85725</xdr:rowOff>
    </xdr:from>
    <xdr:to>
      <xdr:col>20</xdr:col>
      <xdr:colOff>9525</xdr:colOff>
      <xdr:row>22</xdr:row>
      <xdr:rowOff>161925</xdr:rowOff>
    </xdr:to>
    <xdr:sp>
      <xdr:nvSpPr>
        <xdr:cNvPr id="4" name="Rectangle 12"/>
        <xdr:cNvSpPr>
          <a:spLocks/>
        </xdr:cNvSpPr>
      </xdr:nvSpPr>
      <xdr:spPr>
        <a:xfrm>
          <a:off x="6381750" y="4200525"/>
          <a:ext cx="2857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9525</xdr:colOff>
      <xdr:row>26</xdr:row>
      <xdr:rowOff>47625</xdr:rowOff>
    </xdr:from>
    <xdr:to>
      <xdr:col>20</xdr:col>
      <xdr:colOff>0</xdr:colOff>
      <xdr:row>26</xdr:row>
      <xdr:rowOff>114300</xdr:rowOff>
    </xdr:to>
    <xdr:sp>
      <xdr:nvSpPr>
        <xdr:cNvPr id="5" name="Rectangle 13"/>
        <xdr:cNvSpPr>
          <a:spLocks/>
        </xdr:cNvSpPr>
      </xdr:nvSpPr>
      <xdr:spPr>
        <a:xfrm>
          <a:off x="6381750" y="4819650"/>
          <a:ext cx="2762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285750</xdr:colOff>
      <xdr:row>18</xdr:row>
      <xdr:rowOff>9525</xdr:rowOff>
    </xdr:from>
    <xdr:to>
      <xdr:col>6</xdr:col>
      <xdr:colOff>285750</xdr:colOff>
      <xdr:row>19</xdr:row>
      <xdr:rowOff>0</xdr:rowOff>
    </xdr:to>
    <xdr:sp>
      <xdr:nvSpPr>
        <xdr:cNvPr id="6" name="Line 14"/>
        <xdr:cNvSpPr>
          <a:spLocks/>
        </xdr:cNvSpPr>
      </xdr:nvSpPr>
      <xdr:spPr>
        <a:xfrm>
          <a:off x="2876550" y="34194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66675</xdr:colOff>
      <xdr:row>19</xdr:row>
      <xdr:rowOff>47625</xdr:rowOff>
    </xdr:from>
    <xdr:to>
      <xdr:col>7</xdr:col>
      <xdr:colOff>123825</xdr:colOff>
      <xdr:row>19</xdr:row>
      <xdr:rowOff>47625</xdr:rowOff>
    </xdr:to>
    <xdr:sp>
      <xdr:nvSpPr>
        <xdr:cNvPr id="7" name="Line 15"/>
        <xdr:cNvSpPr>
          <a:spLocks/>
        </xdr:cNvSpPr>
      </xdr:nvSpPr>
      <xdr:spPr>
        <a:xfrm flipV="1">
          <a:off x="3219450" y="3638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66675</xdr:colOff>
      <xdr:row>19</xdr:row>
      <xdr:rowOff>152400</xdr:rowOff>
    </xdr:from>
    <xdr:to>
      <xdr:col>7</xdr:col>
      <xdr:colOff>123825</xdr:colOff>
      <xdr:row>19</xdr:row>
      <xdr:rowOff>152400</xdr:rowOff>
    </xdr:to>
    <xdr:sp>
      <xdr:nvSpPr>
        <xdr:cNvPr id="8" name="Line 16"/>
        <xdr:cNvSpPr>
          <a:spLocks/>
        </xdr:cNvSpPr>
      </xdr:nvSpPr>
      <xdr:spPr>
        <a:xfrm>
          <a:off x="3219450" y="37433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66675</xdr:colOff>
      <xdr:row>19</xdr:row>
      <xdr:rowOff>47625</xdr:rowOff>
    </xdr:from>
    <xdr:to>
      <xdr:col>7</xdr:col>
      <xdr:colOff>114300</xdr:colOff>
      <xdr:row>19</xdr:row>
      <xdr:rowOff>95250</xdr:rowOff>
    </xdr:to>
    <xdr:sp>
      <xdr:nvSpPr>
        <xdr:cNvPr id="9" name="Line 17"/>
        <xdr:cNvSpPr>
          <a:spLocks/>
        </xdr:cNvSpPr>
      </xdr:nvSpPr>
      <xdr:spPr>
        <a:xfrm>
          <a:off x="3219450" y="36385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66675</xdr:colOff>
      <xdr:row>19</xdr:row>
      <xdr:rowOff>95250</xdr:rowOff>
    </xdr:from>
    <xdr:to>
      <xdr:col>7</xdr:col>
      <xdr:colOff>114300</xdr:colOff>
      <xdr:row>19</xdr:row>
      <xdr:rowOff>152400</xdr:rowOff>
    </xdr:to>
    <xdr:sp>
      <xdr:nvSpPr>
        <xdr:cNvPr id="10" name="Line 18"/>
        <xdr:cNvSpPr>
          <a:spLocks/>
        </xdr:cNvSpPr>
      </xdr:nvSpPr>
      <xdr:spPr>
        <a:xfrm flipH="1">
          <a:off x="3219450" y="368617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123825</xdr:colOff>
      <xdr:row>19</xdr:row>
      <xdr:rowOff>47625</xdr:rowOff>
    </xdr:from>
    <xdr:to>
      <xdr:col>7</xdr:col>
      <xdr:colOff>123825</xdr:colOff>
      <xdr:row>19</xdr:row>
      <xdr:rowOff>57150</xdr:rowOff>
    </xdr:to>
    <xdr:sp>
      <xdr:nvSpPr>
        <xdr:cNvPr id="11" name="Line 19"/>
        <xdr:cNvSpPr>
          <a:spLocks/>
        </xdr:cNvSpPr>
      </xdr:nvSpPr>
      <xdr:spPr>
        <a:xfrm>
          <a:off x="3276600" y="3638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123825</xdr:colOff>
      <xdr:row>19</xdr:row>
      <xdr:rowOff>142875</xdr:rowOff>
    </xdr:from>
    <xdr:to>
      <xdr:col>7</xdr:col>
      <xdr:colOff>123825</xdr:colOff>
      <xdr:row>19</xdr:row>
      <xdr:rowOff>152400</xdr:rowOff>
    </xdr:to>
    <xdr:sp>
      <xdr:nvSpPr>
        <xdr:cNvPr id="12" name="Line 20"/>
        <xdr:cNvSpPr>
          <a:spLocks/>
        </xdr:cNvSpPr>
      </xdr:nvSpPr>
      <xdr:spPr>
        <a:xfrm flipV="1">
          <a:off x="3276600" y="3733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2"/>
  <sheetViews>
    <sheetView showGridLines="0" showZeros="0" tabSelected="1" zoomScalePageLayoutView="0" workbookViewId="0" topLeftCell="A1">
      <selection activeCell="R27" sqref="R27"/>
    </sheetView>
  </sheetViews>
  <sheetFormatPr defaultColWidth="9.140625" defaultRowHeight="12.75"/>
  <cols>
    <col min="1" max="1" width="1.7109375" style="1" customWidth="1"/>
    <col min="2" max="2" width="11.57421875" style="1" customWidth="1"/>
    <col min="3" max="3" width="5.00390625" style="1" customWidth="1"/>
    <col min="4" max="4" width="12.7109375" style="1" customWidth="1"/>
    <col min="5" max="5" width="6.00390625" style="1" customWidth="1"/>
    <col min="6" max="6" width="1.8515625" style="1" customWidth="1"/>
    <col min="7" max="7" width="8.421875" style="1" customWidth="1"/>
    <col min="8" max="8" width="2.7109375" style="1" customWidth="1"/>
    <col min="9" max="9" width="9.421875" style="1" customWidth="1"/>
    <col min="10" max="10" width="1.8515625" style="1" customWidth="1"/>
    <col min="11" max="11" width="9.57421875" style="1" customWidth="1"/>
    <col min="12" max="12" width="9.140625" style="1" customWidth="1"/>
    <col min="13" max="14" width="5.140625" style="1" customWidth="1"/>
    <col min="15" max="15" width="5.28125" style="1" bestFit="1" customWidth="1"/>
    <col min="16" max="17" width="0.71875" style="1" customWidth="1"/>
    <col min="18" max="18" width="1.421875" style="1" customWidth="1"/>
    <col min="19" max="20" width="0.71875" style="1" customWidth="1"/>
    <col min="21" max="16384" width="9.140625" style="1" customWidth="1"/>
  </cols>
  <sheetData>
    <row r="1" spans="1:10" ht="30">
      <c r="A1" s="71"/>
      <c r="B1" s="72" t="s">
        <v>37</v>
      </c>
      <c r="C1" s="72"/>
      <c r="D1" s="109"/>
      <c r="E1" s="109"/>
      <c r="F1" s="109"/>
      <c r="G1" s="109"/>
      <c r="H1" s="109"/>
      <c r="I1" s="73"/>
      <c r="J1" s="63"/>
    </row>
    <row r="2" spans="1:10" ht="27.75" customHeight="1">
      <c r="A2" s="74"/>
      <c r="B2" s="75" t="s">
        <v>38</v>
      </c>
      <c r="C2" s="75"/>
      <c r="D2" s="110"/>
      <c r="E2" s="110"/>
      <c r="F2" s="110"/>
      <c r="G2" s="110"/>
      <c r="H2" s="110"/>
      <c r="I2" s="76"/>
      <c r="J2" s="64"/>
    </row>
    <row r="3" spans="1:10" ht="14.25" customHeight="1">
      <c r="A3" s="77"/>
      <c r="B3" s="78"/>
      <c r="C3" s="79"/>
      <c r="D3" s="111"/>
      <c r="E3" s="111"/>
      <c r="F3" s="111"/>
      <c r="G3" s="111"/>
      <c r="H3" s="111"/>
      <c r="I3" s="80"/>
      <c r="J3" s="64"/>
    </row>
    <row r="4" spans="1:35" ht="17.25">
      <c r="A4" s="65"/>
      <c r="B4" s="62" t="s">
        <v>0</v>
      </c>
      <c r="C4" s="2"/>
      <c r="D4" s="2"/>
      <c r="E4" s="2"/>
      <c r="F4" s="2"/>
      <c r="G4" s="2"/>
      <c r="H4" s="2"/>
      <c r="I4" s="2"/>
      <c r="J4" s="64"/>
      <c r="K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2.75">
      <c r="A5" s="65"/>
      <c r="B5" s="30"/>
      <c r="C5" s="2"/>
      <c r="D5" s="2"/>
      <c r="E5" s="2"/>
      <c r="F5" s="2"/>
      <c r="G5" s="2"/>
      <c r="H5" s="2"/>
      <c r="I5" s="2"/>
      <c r="J5" s="64"/>
      <c r="K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23" ht="12.75">
      <c r="A6" s="65"/>
      <c r="B6" s="25" t="s">
        <v>1</v>
      </c>
      <c r="C6" s="3"/>
      <c r="D6" s="81" t="s">
        <v>36</v>
      </c>
      <c r="E6" s="81"/>
      <c r="F6" s="81"/>
      <c r="G6" s="81"/>
      <c r="H6" s="81"/>
      <c r="I6" s="82"/>
      <c r="J6" s="66"/>
      <c r="K6" s="2"/>
      <c r="O6" s="2"/>
      <c r="P6" s="2"/>
      <c r="Q6" s="2"/>
      <c r="R6" s="2"/>
      <c r="S6" s="2"/>
      <c r="T6" s="2"/>
      <c r="U6" s="2"/>
      <c r="V6" s="2"/>
      <c r="W6" s="2"/>
    </row>
    <row r="7" spans="1:11" ht="12.75">
      <c r="A7" s="65"/>
      <c r="B7" s="25" t="s">
        <v>59</v>
      </c>
      <c r="C7" s="70"/>
      <c r="D7" s="82" t="s">
        <v>40</v>
      </c>
      <c r="E7" s="81"/>
      <c r="F7" s="81"/>
      <c r="G7" s="81"/>
      <c r="H7" s="81"/>
      <c r="I7" s="82"/>
      <c r="J7" s="66"/>
      <c r="K7" s="2"/>
    </row>
    <row r="8" spans="1:11" ht="12.75">
      <c r="A8" s="65"/>
      <c r="B8" s="25" t="s">
        <v>2</v>
      </c>
      <c r="C8" s="70" t="s">
        <v>53</v>
      </c>
      <c r="D8" s="81">
        <v>58</v>
      </c>
      <c r="E8" s="105" t="s">
        <v>52</v>
      </c>
      <c r="F8" s="117" t="s">
        <v>54</v>
      </c>
      <c r="G8" s="118"/>
      <c r="H8" s="119"/>
      <c r="I8" s="82"/>
      <c r="J8" s="66"/>
      <c r="K8" s="2"/>
    </row>
    <row r="9" spans="1:11" ht="12.75">
      <c r="A9" s="65"/>
      <c r="B9" s="25" t="s">
        <v>3</v>
      </c>
      <c r="C9" s="3"/>
      <c r="D9" s="82">
        <v>22</v>
      </c>
      <c r="E9" s="70" t="s">
        <v>41</v>
      </c>
      <c r="F9" s="70"/>
      <c r="G9" s="70"/>
      <c r="H9" s="70"/>
      <c r="I9" s="84"/>
      <c r="J9" s="66"/>
      <c r="K9" s="2"/>
    </row>
    <row r="10" spans="1:11" ht="12.75">
      <c r="A10" s="65"/>
      <c r="B10" s="24" t="s">
        <v>4</v>
      </c>
      <c r="C10" s="6"/>
      <c r="D10" s="83"/>
      <c r="E10" s="89"/>
      <c r="F10" s="89"/>
      <c r="G10" s="89"/>
      <c r="H10" s="89"/>
      <c r="I10" s="89"/>
      <c r="J10" s="66"/>
      <c r="K10" s="2"/>
    </row>
    <row r="11" spans="1:20" ht="12.75">
      <c r="A11" s="65"/>
      <c r="B11" s="5" t="s">
        <v>5</v>
      </c>
      <c r="C11" s="131" t="s">
        <v>6</v>
      </c>
      <c r="D11" s="132"/>
      <c r="E11" s="90" t="s">
        <v>7</v>
      </c>
      <c r="F11" s="91"/>
      <c r="G11" s="11" t="s">
        <v>8</v>
      </c>
      <c r="H11" s="6"/>
      <c r="I11" s="8" t="s">
        <v>9</v>
      </c>
      <c r="J11" s="66"/>
      <c r="K11" s="2"/>
      <c r="O11" s="9">
        <f>E12+0.1</f>
        <v>5.3999999999999995</v>
      </c>
      <c r="P11" s="9"/>
      <c r="Q11" s="9"/>
      <c r="R11" s="10"/>
      <c r="S11" s="2"/>
      <c r="T11" s="2"/>
    </row>
    <row r="12" spans="1:20" ht="12.75">
      <c r="A12" s="65"/>
      <c r="B12" s="88" t="s">
        <v>45</v>
      </c>
      <c r="C12" s="115" t="s">
        <v>10</v>
      </c>
      <c r="D12" s="116"/>
      <c r="E12" s="94">
        <v>5.3</v>
      </c>
      <c r="F12" s="92" t="s">
        <v>11</v>
      </c>
      <c r="G12" s="95">
        <v>63</v>
      </c>
      <c r="H12" s="93" t="s">
        <v>12</v>
      </c>
      <c r="I12" s="96">
        <f aca="true" t="shared" si="0" ref="I12:I18">E12*G12</f>
        <v>333.9</v>
      </c>
      <c r="J12" s="66"/>
      <c r="K12" s="2"/>
      <c r="O12" s="9">
        <f aca="true" t="shared" si="1" ref="O12:O17">E12</f>
        <v>5.3</v>
      </c>
      <c r="P12" s="9"/>
      <c r="Q12" s="9"/>
      <c r="R12" s="11"/>
      <c r="S12" s="2"/>
      <c r="T12" s="2"/>
    </row>
    <row r="13" spans="1:20" ht="12.75">
      <c r="A13" s="65"/>
      <c r="B13" s="88" t="s">
        <v>13</v>
      </c>
      <c r="C13" s="115" t="s">
        <v>31</v>
      </c>
      <c r="D13" s="116"/>
      <c r="E13" s="94">
        <v>4.8</v>
      </c>
      <c r="F13" s="92" t="s">
        <v>11</v>
      </c>
      <c r="G13" s="95">
        <v>50</v>
      </c>
      <c r="H13" s="93" t="s">
        <v>12</v>
      </c>
      <c r="I13" s="96">
        <f t="shared" si="0"/>
        <v>240</v>
      </c>
      <c r="J13" s="66"/>
      <c r="K13" s="2"/>
      <c r="O13" s="9">
        <f t="shared" si="1"/>
        <v>4.8</v>
      </c>
      <c r="P13" s="9"/>
      <c r="Q13" s="9"/>
      <c r="R13" s="11"/>
      <c r="S13" s="2"/>
      <c r="T13" s="2"/>
    </row>
    <row r="14" spans="1:20" ht="12.75">
      <c r="A14" s="65"/>
      <c r="B14" s="88" t="s">
        <v>14</v>
      </c>
      <c r="C14" s="115" t="s">
        <v>61</v>
      </c>
      <c r="D14" s="116"/>
      <c r="E14" s="94">
        <v>3.8</v>
      </c>
      <c r="F14" s="92" t="s">
        <v>11</v>
      </c>
      <c r="G14" s="95">
        <v>14</v>
      </c>
      <c r="H14" s="93" t="s">
        <v>12</v>
      </c>
      <c r="I14" s="96">
        <f t="shared" si="0"/>
        <v>53.199999999999996</v>
      </c>
      <c r="J14" s="66"/>
      <c r="K14" s="2"/>
      <c r="O14" s="9">
        <f t="shared" si="1"/>
        <v>3.8</v>
      </c>
      <c r="P14" s="9"/>
      <c r="Q14" s="9"/>
      <c r="R14" s="11"/>
      <c r="S14" s="2"/>
      <c r="T14" s="2"/>
    </row>
    <row r="15" spans="1:20" ht="12.75">
      <c r="A15" s="65"/>
      <c r="B15" s="88"/>
      <c r="C15" s="115"/>
      <c r="D15" s="116"/>
      <c r="E15" s="94"/>
      <c r="F15" s="92" t="s">
        <v>11</v>
      </c>
      <c r="G15" s="95"/>
      <c r="H15" s="93" t="s">
        <v>12</v>
      </c>
      <c r="I15" s="96">
        <f t="shared" si="0"/>
        <v>0</v>
      </c>
      <c r="J15" s="66"/>
      <c r="K15" s="2"/>
      <c r="N15" s="9">
        <f>(O11-O19)/2</f>
        <v>2.4</v>
      </c>
      <c r="O15" s="9">
        <f t="shared" si="1"/>
        <v>0</v>
      </c>
      <c r="P15" s="9"/>
      <c r="Q15" s="9"/>
      <c r="R15" s="11"/>
      <c r="S15" s="2"/>
      <c r="T15" s="2"/>
    </row>
    <row r="16" spans="1:20" ht="12.75">
      <c r="A16" s="65"/>
      <c r="B16" s="88"/>
      <c r="C16" s="115"/>
      <c r="D16" s="116"/>
      <c r="E16" s="94"/>
      <c r="F16" s="92" t="s">
        <v>11</v>
      </c>
      <c r="G16" s="95"/>
      <c r="H16" s="93" t="s">
        <v>12</v>
      </c>
      <c r="I16" s="96">
        <f t="shared" si="0"/>
        <v>0</v>
      </c>
      <c r="J16" s="66"/>
      <c r="K16" s="2"/>
      <c r="O16" s="9">
        <f t="shared" si="1"/>
        <v>0</v>
      </c>
      <c r="P16" s="9"/>
      <c r="Q16" s="9"/>
      <c r="R16" s="11"/>
      <c r="S16" s="2"/>
      <c r="T16" s="2"/>
    </row>
    <row r="17" spans="1:20" ht="12.75">
      <c r="A17" s="65"/>
      <c r="B17" s="88"/>
      <c r="C17" s="115"/>
      <c r="D17" s="116"/>
      <c r="E17" s="94"/>
      <c r="F17" s="92" t="s">
        <v>11</v>
      </c>
      <c r="G17" s="95"/>
      <c r="H17" s="93" t="s">
        <v>12</v>
      </c>
      <c r="I17" s="96">
        <f t="shared" si="0"/>
        <v>0</v>
      </c>
      <c r="J17" s="66"/>
      <c r="K17" s="2"/>
      <c r="O17" s="9">
        <f t="shared" si="1"/>
        <v>0</v>
      </c>
      <c r="P17" s="9"/>
      <c r="Q17" s="9"/>
      <c r="R17" s="11"/>
      <c r="S17" s="2"/>
      <c r="T17" s="2"/>
    </row>
    <row r="18" spans="1:20" ht="13.5" thickBot="1">
      <c r="A18" s="65"/>
      <c r="B18" s="86" t="s">
        <v>47</v>
      </c>
      <c r="C18" s="115" t="s">
        <v>50</v>
      </c>
      <c r="D18" s="116"/>
      <c r="E18" s="97">
        <f>E12/2+0.1/2</f>
        <v>2.6999999999999997</v>
      </c>
      <c r="F18" s="6" t="s">
        <v>11</v>
      </c>
      <c r="G18" s="98">
        <f>700*E18*2*0.045*1.2</f>
        <v>204.11999999999995</v>
      </c>
      <c r="H18" s="93" t="s">
        <v>12</v>
      </c>
      <c r="I18" s="96">
        <f t="shared" si="0"/>
        <v>551.1239999999998</v>
      </c>
      <c r="J18" s="66"/>
      <c r="K18" s="6"/>
      <c r="R18" s="11"/>
      <c r="S18" s="2"/>
      <c r="T18" s="2"/>
    </row>
    <row r="19" spans="1:20" ht="14.25" thickBot="1" thickTop="1">
      <c r="A19" s="65"/>
      <c r="B19" s="87" t="s">
        <v>43</v>
      </c>
      <c r="C19" s="6"/>
      <c r="D19" s="100">
        <v>1180</v>
      </c>
      <c r="E19" s="135" t="s">
        <v>58</v>
      </c>
      <c r="F19" s="136"/>
      <c r="G19" s="139"/>
      <c r="H19" s="12"/>
      <c r="I19" s="99">
        <f>SUM(I12:I18)</f>
        <v>1178.2239999999997</v>
      </c>
      <c r="J19" s="66"/>
      <c r="K19" s="59">
        <f>D19-I19</f>
        <v>1.7760000000002947</v>
      </c>
      <c r="L19" s="13" t="s">
        <v>15</v>
      </c>
      <c r="O19" s="1">
        <v>0.6</v>
      </c>
      <c r="P19" s="9"/>
      <c r="Q19" s="9"/>
      <c r="R19" s="7"/>
      <c r="S19" s="2"/>
      <c r="T19" s="2"/>
    </row>
    <row r="20" spans="1:20" ht="13.5" thickTop="1">
      <c r="A20" s="65"/>
      <c r="B20" s="5"/>
      <c r="C20" s="6"/>
      <c r="D20" s="14" t="s">
        <v>16</v>
      </c>
      <c r="E20" s="134">
        <v>1</v>
      </c>
      <c r="F20" s="6" t="s">
        <v>11</v>
      </c>
      <c r="G20" s="6">
        <f>SUM(G12:G18)</f>
        <v>331.11999999999995</v>
      </c>
      <c r="H20" s="140" t="s">
        <v>60</v>
      </c>
      <c r="I20" s="96">
        <f>E20*G20</f>
        <v>331.11999999999995</v>
      </c>
      <c r="J20" s="66"/>
      <c r="K20" s="60" t="s">
        <v>33</v>
      </c>
      <c r="N20" s="9">
        <f>E20</f>
        <v>1</v>
      </c>
      <c r="O20" s="29" t="s">
        <v>17</v>
      </c>
      <c r="Q20" s="15"/>
      <c r="R20" s="16"/>
      <c r="S20" s="17"/>
      <c r="T20" s="2"/>
    </row>
    <row r="21" spans="1:20" ht="13.5" thickBot="1">
      <c r="A21" s="65"/>
      <c r="B21" s="87" t="s">
        <v>48</v>
      </c>
      <c r="C21" s="18"/>
      <c r="D21" s="115" t="s">
        <v>51</v>
      </c>
      <c r="E21" s="133"/>
      <c r="F21" s="6" t="s">
        <v>11</v>
      </c>
      <c r="G21" s="6">
        <f>700*E21*2*0.05*1.2</f>
        <v>0</v>
      </c>
      <c r="H21" s="6"/>
      <c r="I21" s="96">
        <f>E21*G21</f>
        <v>0</v>
      </c>
      <c r="J21" s="66"/>
      <c r="K21" s="61" t="s">
        <v>34</v>
      </c>
      <c r="Q21" s="4"/>
      <c r="R21" s="19"/>
      <c r="S21" s="20"/>
      <c r="T21" s="2"/>
    </row>
    <row r="22" spans="1:20" ht="14.25" thickBot="1" thickTop="1">
      <c r="A22" s="65"/>
      <c r="B22" s="21" t="s">
        <v>43</v>
      </c>
      <c r="C22" s="6"/>
      <c r="D22" s="100">
        <v>1600</v>
      </c>
      <c r="E22" s="6"/>
      <c r="F22" s="6"/>
      <c r="G22" s="22" t="s">
        <v>58</v>
      </c>
      <c r="H22" s="22"/>
      <c r="I22" s="99">
        <f>SUM(I19:I21)</f>
        <v>1509.3439999999996</v>
      </c>
      <c r="J22" s="66"/>
      <c r="K22" s="59">
        <f>D22-I22</f>
        <v>90.6560000000004</v>
      </c>
      <c r="L22" s="13" t="s">
        <v>15</v>
      </c>
      <c r="O22" s="1">
        <v>0</v>
      </c>
      <c r="Q22" s="4"/>
      <c r="R22" s="2"/>
      <c r="S22" s="20"/>
      <c r="T22" s="2"/>
    </row>
    <row r="23" spans="1:19" ht="13.5" thickTop="1">
      <c r="A23" s="65"/>
      <c r="B23" s="21" t="s">
        <v>44</v>
      </c>
      <c r="C23" s="101" t="s">
        <v>56</v>
      </c>
      <c r="D23" s="21" t="s">
        <v>18</v>
      </c>
      <c r="E23" s="137" t="s">
        <v>19</v>
      </c>
      <c r="F23" s="137"/>
      <c r="G23" s="137"/>
      <c r="H23" s="137"/>
      <c r="I23" s="138"/>
      <c r="J23" s="66"/>
      <c r="K23" s="60" t="s">
        <v>33</v>
      </c>
      <c r="O23" s="29" t="s">
        <v>20</v>
      </c>
      <c r="Q23" s="4"/>
      <c r="R23" s="2"/>
      <c r="S23" s="20"/>
    </row>
    <row r="24" spans="1:19" ht="12.75">
      <c r="A24" s="65"/>
      <c r="B24" s="5"/>
      <c r="C24" s="6"/>
      <c r="D24" s="6"/>
      <c r="E24" s="6"/>
      <c r="F24" s="6"/>
      <c r="G24" s="6"/>
      <c r="H24" s="6"/>
      <c r="I24" s="6"/>
      <c r="J24" s="66"/>
      <c r="K24" s="61" t="s">
        <v>34</v>
      </c>
      <c r="Q24" s="4"/>
      <c r="R24" s="2"/>
      <c r="S24" s="20"/>
    </row>
    <row r="25" spans="1:19" ht="12.75">
      <c r="A25" s="65"/>
      <c r="B25" s="24" t="s">
        <v>21</v>
      </c>
      <c r="C25" s="6"/>
      <c r="D25" s="85"/>
      <c r="E25" s="85" t="s">
        <v>22</v>
      </c>
      <c r="F25" s="85"/>
      <c r="G25" s="85"/>
      <c r="H25" s="85"/>
      <c r="I25" s="85"/>
      <c r="J25" s="66"/>
      <c r="K25" s="102"/>
      <c r="Q25" s="4"/>
      <c r="R25" s="2"/>
      <c r="S25" s="20"/>
    </row>
    <row r="26" spans="1:19" ht="12.75">
      <c r="A26" s="65"/>
      <c r="B26" s="24" t="s">
        <v>23</v>
      </c>
      <c r="C26" s="6"/>
      <c r="D26" s="121"/>
      <c r="E26" s="121"/>
      <c r="F26" s="121"/>
      <c r="G26" s="121"/>
      <c r="H26" s="121"/>
      <c r="I26" s="122"/>
      <c r="J26" s="66"/>
      <c r="K26" s="2"/>
      <c r="Q26" s="4"/>
      <c r="R26" s="103"/>
      <c r="S26" s="20"/>
    </row>
    <row r="27" spans="1:19" ht="12.75">
      <c r="A27" s="65"/>
      <c r="B27" s="25" t="s">
        <v>42</v>
      </c>
      <c r="C27" s="6"/>
      <c r="D27" s="85"/>
      <c r="E27" s="121"/>
      <c r="F27" s="121"/>
      <c r="G27" s="121"/>
      <c r="H27" s="121"/>
      <c r="I27" s="122"/>
      <c r="J27" s="66"/>
      <c r="K27" s="2"/>
      <c r="Q27" s="5"/>
      <c r="R27" s="108" t="s">
        <v>55</v>
      </c>
      <c r="S27" s="23"/>
    </row>
    <row r="28" spans="1:19" ht="12.75">
      <c r="A28" s="65"/>
      <c r="B28" s="58"/>
      <c r="C28" s="58"/>
      <c r="D28" s="58"/>
      <c r="E28" s="58"/>
      <c r="F28" s="58"/>
      <c r="G28" s="58"/>
      <c r="H28" s="58"/>
      <c r="I28" s="58"/>
      <c r="J28" s="64"/>
      <c r="K28" s="2"/>
      <c r="L28" s="58"/>
      <c r="Q28" s="2"/>
      <c r="R28" s="2"/>
      <c r="S28" s="2"/>
    </row>
    <row r="29" spans="1:19" ht="12.75">
      <c r="A29" s="65"/>
      <c r="B29" s="120" t="s">
        <v>39</v>
      </c>
      <c r="C29" s="118"/>
      <c r="D29" s="119"/>
      <c r="E29" s="125"/>
      <c r="F29" s="126"/>
      <c r="G29" s="126"/>
      <c r="H29" s="126"/>
      <c r="I29" s="107"/>
      <c r="J29" s="64"/>
      <c r="K29" s="2"/>
      <c r="L29" s="58"/>
      <c r="Q29" s="2"/>
      <c r="R29" s="2"/>
      <c r="S29" s="2"/>
    </row>
    <row r="30" spans="1:19" ht="12.75">
      <c r="A30" s="65"/>
      <c r="B30" s="120"/>
      <c r="C30" s="118"/>
      <c r="D30" s="119"/>
      <c r="E30" s="120"/>
      <c r="F30" s="127"/>
      <c r="G30" s="127"/>
      <c r="H30" s="128"/>
      <c r="I30" s="107"/>
      <c r="J30" s="64"/>
      <c r="K30" s="2"/>
      <c r="L30" s="58"/>
      <c r="Q30" s="2"/>
      <c r="R30" s="2"/>
      <c r="S30" s="2"/>
    </row>
    <row r="31" spans="1:11" ht="12.75">
      <c r="A31" s="65"/>
      <c r="B31" s="120"/>
      <c r="C31" s="118"/>
      <c r="D31" s="119"/>
      <c r="E31" s="129" t="s">
        <v>57</v>
      </c>
      <c r="F31" s="130"/>
      <c r="G31" s="127"/>
      <c r="H31" s="119"/>
      <c r="I31" s="106">
        <v>41941</v>
      </c>
      <c r="J31" s="64"/>
      <c r="K31" s="2"/>
    </row>
    <row r="32" spans="1:11" ht="12.75">
      <c r="A32" s="65"/>
      <c r="B32" s="112"/>
      <c r="C32" s="113"/>
      <c r="D32" s="114"/>
      <c r="E32" s="120"/>
      <c r="F32" s="127"/>
      <c r="G32" s="127"/>
      <c r="H32" s="128"/>
      <c r="I32" s="107"/>
      <c r="J32" s="64"/>
      <c r="K32" s="2"/>
    </row>
    <row r="33" spans="1:11" ht="5.25" customHeight="1">
      <c r="A33" s="65"/>
      <c r="B33" s="2"/>
      <c r="C33" s="2"/>
      <c r="D33" s="2"/>
      <c r="E33" s="2"/>
      <c r="F33" s="2"/>
      <c r="G33" s="2"/>
      <c r="H33" s="2"/>
      <c r="I33" s="2"/>
      <c r="J33" s="64"/>
      <c r="K33" s="2"/>
    </row>
    <row r="34" spans="1:11" ht="12.75">
      <c r="A34" s="67"/>
      <c r="B34" s="68"/>
      <c r="C34" s="68"/>
      <c r="D34" s="68"/>
      <c r="E34" s="68"/>
      <c r="F34" s="123" t="s">
        <v>46</v>
      </c>
      <c r="G34" s="124"/>
      <c r="H34" s="124"/>
      <c r="I34" s="124"/>
      <c r="J34" s="69"/>
      <c r="K34" s="2"/>
    </row>
    <row r="35" ht="15">
      <c r="B35" s="26" t="s">
        <v>24</v>
      </c>
    </row>
    <row r="37" ht="15">
      <c r="B37" s="26" t="s">
        <v>25</v>
      </c>
    </row>
    <row r="41" ht="12.75">
      <c r="B41" s="27" t="s">
        <v>26</v>
      </c>
    </row>
    <row r="42" ht="12.75">
      <c r="B42" s="27" t="s">
        <v>27</v>
      </c>
    </row>
    <row r="43" ht="13.5" thickBot="1">
      <c r="B43" s="13"/>
    </row>
    <row r="44" spans="2:14" ht="15.75" thickTop="1">
      <c r="B44" s="141" t="s">
        <v>29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3"/>
    </row>
    <row r="45" spans="2:14" ht="15.75" thickBot="1">
      <c r="B45" s="144" t="s">
        <v>30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6"/>
    </row>
    <row r="46" ht="15.75" thickTop="1">
      <c r="B46" s="26"/>
    </row>
    <row r="48" ht="12.75">
      <c r="B48" s="13" t="s">
        <v>28</v>
      </c>
    </row>
    <row r="50" ht="12.75">
      <c r="B50" s="28" t="s">
        <v>32</v>
      </c>
    </row>
    <row r="51" ht="12.75">
      <c r="B51" s="1" t="s">
        <v>35</v>
      </c>
    </row>
    <row r="52" ht="12.75">
      <c r="B52" s="104" t="s">
        <v>49</v>
      </c>
    </row>
    <row r="55" spans="1:18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30">
      <c r="A56" s="31"/>
      <c r="B56" s="31"/>
      <c r="C56" s="31"/>
      <c r="D56" s="32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30">
      <c r="A57" s="31"/>
      <c r="B57" s="33"/>
      <c r="C57" s="31"/>
      <c r="D57" s="32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30">
      <c r="A58" s="31"/>
      <c r="B58" s="33"/>
      <c r="C58" s="31"/>
      <c r="D58" s="32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2.75">
      <c r="A59" s="31"/>
      <c r="B59" s="34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5"/>
      <c r="P59" s="35"/>
      <c r="Q59" s="35"/>
      <c r="R59" s="31"/>
    </row>
    <row r="60" spans="1:18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5"/>
      <c r="P60" s="35"/>
      <c r="Q60" s="35"/>
      <c r="R60" s="31"/>
    </row>
    <row r="61" spans="1:18" ht="12.75">
      <c r="A61" s="31"/>
      <c r="B61" s="31"/>
      <c r="C61" s="31"/>
      <c r="D61" s="31"/>
      <c r="E61" s="36"/>
      <c r="F61" s="36"/>
      <c r="G61" s="31"/>
      <c r="H61" s="31"/>
      <c r="I61" s="36"/>
      <c r="J61" s="36"/>
      <c r="K61" s="31"/>
      <c r="L61" s="31"/>
      <c r="M61" s="31"/>
      <c r="N61" s="31"/>
      <c r="O61" s="35"/>
      <c r="P61" s="35"/>
      <c r="Q61" s="35"/>
      <c r="R61" s="31"/>
    </row>
    <row r="62" spans="1:20" ht="15">
      <c r="A62" s="31"/>
      <c r="B62" s="37"/>
      <c r="C62" s="38"/>
      <c r="D62" s="38"/>
      <c r="E62" s="39"/>
      <c r="F62" s="34"/>
      <c r="G62" s="38"/>
      <c r="H62" s="36"/>
      <c r="I62" s="40"/>
      <c r="J62" s="40"/>
      <c r="K62" s="31"/>
      <c r="L62" s="31"/>
      <c r="M62" s="31"/>
      <c r="N62" s="31"/>
      <c r="O62" s="41"/>
      <c r="P62" s="41"/>
      <c r="Q62" s="41"/>
      <c r="R62" s="31"/>
      <c r="S62" s="2"/>
      <c r="T62" s="2"/>
    </row>
    <row r="63" spans="1:20" ht="12.75">
      <c r="A63" s="31"/>
      <c r="B63" s="38"/>
      <c r="C63" s="38"/>
      <c r="D63" s="38"/>
      <c r="E63" s="39"/>
      <c r="F63" s="34"/>
      <c r="G63" s="38"/>
      <c r="H63" s="36"/>
      <c r="I63" s="40"/>
      <c r="J63" s="40"/>
      <c r="K63" s="31"/>
      <c r="L63" s="31"/>
      <c r="M63" s="31"/>
      <c r="N63" s="31"/>
      <c r="O63" s="31"/>
      <c r="P63" s="31"/>
      <c r="Q63" s="31"/>
      <c r="R63" s="31"/>
      <c r="S63" s="2"/>
      <c r="T63" s="2"/>
    </row>
    <row r="64" spans="1:20" ht="12.75">
      <c r="A64" s="31"/>
      <c r="B64" s="38"/>
      <c r="C64" s="38"/>
      <c r="D64" s="38"/>
      <c r="E64" s="39"/>
      <c r="F64" s="34"/>
      <c r="G64" s="38"/>
      <c r="H64" s="36"/>
      <c r="I64" s="40"/>
      <c r="J64" s="40"/>
      <c r="K64" s="31"/>
      <c r="L64" s="31"/>
      <c r="M64" s="31"/>
      <c r="N64" s="31"/>
      <c r="O64" s="31"/>
      <c r="P64" s="31"/>
      <c r="Q64" s="31"/>
      <c r="R64" s="31"/>
      <c r="S64" s="2"/>
      <c r="T64" s="2"/>
    </row>
    <row r="65" spans="1:20" ht="12.75">
      <c r="A65" s="31"/>
      <c r="B65" s="42"/>
      <c r="C65" s="43"/>
      <c r="D65" s="31"/>
      <c r="E65" s="44"/>
      <c r="F65" s="34"/>
      <c r="G65" s="31"/>
      <c r="H65" s="36"/>
      <c r="I65" s="40"/>
      <c r="J65" s="40"/>
      <c r="K65" s="31"/>
      <c r="L65" s="36"/>
      <c r="M65" s="31"/>
      <c r="N65" s="31"/>
      <c r="O65" s="31"/>
      <c r="P65" s="31"/>
      <c r="Q65" s="31"/>
      <c r="R65" s="31"/>
      <c r="S65" s="2"/>
      <c r="T65" s="2"/>
    </row>
    <row r="66" spans="1:20" ht="12.75">
      <c r="A66" s="31"/>
      <c r="B66" s="45"/>
      <c r="C66" s="43"/>
      <c r="D66" s="38"/>
      <c r="E66" s="44"/>
      <c r="F66" s="36"/>
      <c r="G66" s="31"/>
      <c r="H66" s="31"/>
      <c r="I66" s="40"/>
      <c r="J66" s="40"/>
      <c r="K66" s="46"/>
      <c r="L66" s="47"/>
      <c r="M66" s="31"/>
      <c r="N66" s="31"/>
      <c r="O66" s="31"/>
      <c r="P66" s="31"/>
      <c r="Q66" s="31"/>
      <c r="R66" s="31"/>
      <c r="S66" s="2"/>
      <c r="T66" s="2"/>
    </row>
    <row r="67" spans="1:20" ht="12.75">
      <c r="A67" s="31"/>
      <c r="B67" s="38"/>
      <c r="C67" s="38"/>
      <c r="D67" s="38"/>
      <c r="E67" s="39"/>
      <c r="F67" s="38"/>
      <c r="G67" s="38"/>
      <c r="H67" s="36"/>
      <c r="I67" s="40"/>
      <c r="J67" s="40"/>
      <c r="K67" s="48"/>
      <c r="L67" s="31"/>
      <c r="M67" s="31"/>
      <c r="N67" s="31"/>
      <c r="O67" s="31"/>
      <c r="P67" s="31"/>
      <c r="Q67" s="31"/>
      <c r="R67" s="31"/>
      <c r="S67" s="2"/>
      <c r="T67" s="2"/>
    </row>
    <row r="68" spans="1:20" ht="12.75">
      <c r="A68" s="31"/>
      <c r="B68" s="38"/>
      <c r="C68" s="38"/>
      <c r="D68" s="38"/>
      <c r="E68" s="39"/>
      <c r="F68" s="38"/>
      <c r="G68" s="38"/>
      <c r="H68" s="36"/>
      <c r="I68" s="40"/>
      <c r="J68" s="40"/>
      <c r="K68" s="47"/>
      <c r="L68" s="31"/>
      <c r="M68" s="31"/>
      <c r="N68" s="31"/>
      <c r="O68" s="31"/>
      <c r="P68" s="31"/>
      <c r="Q68" s="31"/>
      <c r="R68" s="31"/>
      <c r="S68" s="2"/>
      <c r="T68" s="2"/>
    </row>
    <row r="69" spans="1:20" ht="12.75">
      <c r="A69" s="31"/>
      <c r="B69" s="38"/>
      <c r="C69" s="38"/>
      <c r="D69" s="38"/>
      <c r="E69" s="39"/>
      <c r="F69" s="38"/>
      <c r="G69" s="38"/>
      <c r="H69" s="36"/>
      <c r="I69" s="40"/>
      <c r="J69" s="40"/>
      <c r="K69" s="31"/>
      <c r="L69" s="31"/>
      <c r="M69" s="31"/>
      <c r="N69" s="31"/>
      <c r="O69" s="31"/>
      <c r="P69" s="31"/>
      <c r="Q69" s="31"/>
      <c r="R69" s="31"/>
      <c r="S69" s="2"/>
      <c r="T69" s="2"/>
    </row>
    <row r="70" spans="1:20" ht="12.75">
      <c r="A70" s="31"/>
      <c r="B70" s="38"/>
      <c r="C70" s="38"/>
      <c r="D70" s="38"/>
      <c r="E70" s="39"/>
      <c r="F70" s="38"/>
      <c r="G70" s="38"/>
      <c r="H70" s="36"/>
      <c r="I70" s="40"/>
      <c r="J70" s="40"/>
      <c r="K70" s="31"/>
      <c r="L70" s="31"/>
      <c r="M70" s="31"/>
      <c r="N70" s="31"/>
      <c r="O70" s="31"/>
      <c r="P70" s="31"/>
      <c r="Q70" s="31"/>
      <c r="R70" s="31"/>
      <c r="S70" s="2"/>
      <c r="T70" s="2"/>
    </row>
    <row r="71" spans="1:20" ht="12.75">
      <c r="A71" s="31"/>
      <c r="B71" s="38"/>
      <c r="C71" s="38"/>
      <c r="D71" s="38"/>
      <c r="E71" s="39"/>
      <c r="F71" s="38"/>
      <c r="G71" s="38"/>
      <c r="H71" s="36"/>
      <c r="I71" s="40"/>
      <c r="J71" s="40"/>
      <c r="K71" s="31"/>
      <c r="L71" s="31"/>
      <c r="M71" s="31"/>
      <c r="N71" s="31"/>
      <c r="O71" s="31"/>
      <c r="P71" s="31"/>
      <c r="Q71" s="31"/>
      <c r="R71" s="31"/>
      <c r="S71" s="2"/>
      <c r="T71" s="2"/>
    </row>
    <row r="72" spans="1:20" ht="12.75">
      <c r="A72" s="31"/>
      <c r="B72" s="38"/>
      <c r="C72" s="38"/>
      <c r="D72" s="38"/>
      <c r="E72" s="39"/>
      <c r="F72" s="38"/>
      <c r="G72" s="38"/>
      <c r="H72" s="36"/>
      <c r="I72" s="40"/>
      <c r="J72" s="40"/>
      <c r="K72" s="31"/>
      <c r="L72" s="31"/>
      <c r="M72" s="31"/>
      <c r="N72" s="31"/>
      <c r="O72" s="31"/>
      <c r="P72" s="31"/>
      <c r="Q72" s="31"/>
      <c r="R72" s="31"/>
      <c r="S72" s="2"/>
      <c r="T72" s="2"/>
    </row>
    <row r="73" spans="1:20" ht="12.75">
      <c r="A73" s="31"/>
      <c r="B73" s="49"/>
      <c r="C73" s="43"/>
      <c r="D73" s="31"/>
      <c r="E73" s="44"/>
      <c r="F73" s="31"/>
      <c r="G73" s="44"/>
      <c r="H73" s="36"/>
      <c r="I73" s="40"/>
      <c r="J73" s="40"/>
      <c r="K73" s="31"/>
      <c r="L73" s="31"/>
      <c r="M73" s="31"/>
      <c r="N73" s="31"/>
      <c r="O73" s="31"/>
      <c r="P73" s="31"/>
      <c r="Q73" s="31"/>
      <c r="R73" s="31"/>
      <c r="S73" s="2"/>
      <c r="T73" s="2"/>
    </row>
    <row r="74" spans="1:20" ht="12.75">
      <c r="A74" s="31"/>
      <c r="B74" s="45"/>
      <c r="C74" s="43"/>
      <c r="D74" s="31"/>
      <c r="E74" s="44"/>
      <c r="F74" s="31"/>
      <c r="G74" s="44"/>
      <c r="H74" s="36"/>
      <c r="I74" s="40"/>
      <c r="J74" s="40"/>
      <c r="K74" s="31"/>
      <c r="L74" s="36"/>
      <c r="M74" s="31"/>
      <c r="N74" s="31"/>
      <c r="O74" s="31"/>
      <c r="P74" s="31"/>
      <c r="Q74" s="31"/>
      <c r="R74" s="31"/>
      <c r="S74" s="2"/>
      <c r="T74" s="2"/>
    </row>
    <row r="75" spans="1:20" ht="12.75">
      <c r="A75" s="31"/>
      <c r="B75" s="45"/>
      <c r="C75" s="31"/>
      <c r="D75" s="38"/>
      <c r="E75" s="31"/>
      <c r="F75" s="31"/>
      <c r="G75" s="50"/>
      <c r="H75" s="50"/>
      <c r="I75" s="40"/>
      <c r="J75" s="40"/>
      <c r="K75" s="51"/>
      <c r="L75" s="48"/>
      <c r="M75" s="31"/>
      <c r="N75" s="31"/>
      <c r="O75" s="31"/>
      <c r="P75" s="31"/>
      <c r="Q75" s="31"/>
      <c r="R75" s="31"/>
      <c r="S75" s="2"/>
      <c r="T75" s="2"/>
    </row>
    <row r="76" spans="1:20" ht="12.75">
      <c r="A76" s="31"/>
      <c r="B76" s="34"/>
      <c r="C76" s="31"/>
      <c r="D76" s="31"/>
      <c r="E76" s="39"/>
      <c r="F76" s="31"/>
      <c r="G76" s="52"/>
      <c r="H76" s="36"/>
      <c r="I76" s="40"/>
      <c r="J76" s="40"/>
      <c r="K76" s="48"/>
      <c r="L76" s="48"/>
      <c r="M76" s="31"/>
      <c r="N76" s="31"/>
      <c r="O76" s="31"/>
      <c r="P76" s="31"/>
      <c r="Q76" s="31"/>
      <c r="R76" s="31"/>
      <c r="S76" s="2"/>
      <c r="T76" s="2"/>
    </row>
    <row r="77" spans="1:20" ht="12.75">
      <c r="A77" s="31"/>
      <c r="B77" s="34"/>
      <c r="C77" s="31"/>
      <c r="D77" s="31"/>
      <c r="E77" s="39"/>
      <c r="F77" s="31"/>
      <c r="G77" s="53"/>
      <c r="H77" s="36"/>
      <c r="I77" s="40"/>
      <c r="J77" s="40"/>
      <c r="K77" s="47"/>
      <c r="L77" s="48"/>
      <c r="M77" s="31"/>
      <c r="N77" s="31"/>
      <c r="O77" s="31"/>
      <c r="P77" s="31"/>
      <c r="Q77" s="31"/>
      <c r="R77" s="31"/>
      <c r="S77" s="2"/>
      <c r="T77" s="2"/>
    </row>
    <row r="78" spans="1:20" ht="12.75">
      <c r="A78" s="31"/>
      <c r="B78" s="45"/>
      <c r="C78" s="43"/>
      <c r="D78" s="31"/>
      <c r="E78" s="44"/>
      <c r="F78" s="31"/>
      <c r="G78" s="31"/>
      <c r="H78" s="36"/>
      <c r="I78" s="40"/>
      <c r="J78" s="40"/>
      <c r="K78" s="31"/>
      <c r="L78" s="31"/>
      <c r="M78" s="31"/>
      <c r="N78" s="31"/>
      <c r="O78" s="31"/>
      <c r="P78" s="31"/>
      <c r="Q78" s="31"/>
      <c r="R78" s="31"/>
      <c r="S78" s="2"/>
      <c r="T78" s="2"/>
    </row>
    <row r="79" spans="1:20" ht="12.75">
      <c r="A79" s="31"/>
      <c r="B79" s="45"/>
      <c r="C79" s="43"/>
      <c r="D79" s="31"/>
      <c r="E79" s="44"/>
      <c r="F79" s="31"/>
      <c r="G79" s="44"/>
      <c r="H79" s="36"/>
      <c r="I79" s="40"/>
      <c r="J79" s="40"/>
      <c r="K79" s="31"/>
      <c r="L79" s="36"/>
      <c r="M79" s="31"/>
      <c r="N79" s="31"/>
      <c r="O79" s="31"/>
      <c r="P79" s="31"/>
      <c r="Q79" s="31"/>
      <c r="R79" s="31"/>
      <c r="S79" s="2"/>
      <c r="T79" s="2"/>
    </row>
    <row r="80" spans="1:20" ht="12.75">
      <c r="A80" s="31"/>
      <c r="B80" s="43"/>
      <c r="C80" s="31"/>
      <c r="D80" s="38"/>
      <c r="E80" s="31"/>
      <c r="F80" s="31"/>
      <c r="G80" s="54"/>
      <c r="H80" s="54"/>
      <c r="I80" s="40"/>
      <c r="J80" s="40"/>
      <c r="K80" s="51"/>
      <c r="L80" s="48"/>
      <c r="M80" s="31"/>
      <c r="N80" s="31"/>
      <c r="O80" s="31"/>
      <c r="P80" s="31"/>
      <c r="Q80" s="31"/>
      <c r="R80" s="31"/>
      <c r="S80" s="2"/>
      <c r="T80" s="2"/>
    </row>
    <row r="81" spans="1:20" ht="12.75">
      <c r="A81" s="31"/>
      <c r="B81" s="43"/>
      <c r="C81" s="38"/>
      <c r="D81" s="43"/>
      <c r="E81" s="38"/>
      <c r="F81" s="38"/>
      <c r="G81" s="38"/>
      <c r="H81" s="38"/>
      <c r="I81" s="38"/>
      <c r="J81" s="38"/>
      <c r="K81" s="48"/>
      <c r="L81" s="31"/>
      <c r="M81" s="31"/>
      <c r="N81" s="31"/>
      <c r="O81" s="31"/>
      <c r="P81" s="31"/>
      <c r="Q81" s="31"/>
      <c r="R81" s="31"/>
      <c r="S81" s="2"/>
      <c r="T81" s="2"/>
    </row>
    <row r="82" spans="1:20" ht="12.75">
      <c r="A82" s="31"/>
      <c r="B82" s="31"/>
      <c r="C82" s="31"/>
      <c r="D82" s="31"/>
      <c r="E82" s="38"/>
      <c r="F82" s="38"/>
      <c r="G82" s="38"/>
      <c r="H82" s="38"/>
      <c r="I82" s="38"/>
      <c r="J82" s="38"/>
      <c r="K82" s="47"/>
      <c r="L82" s="31"/>
      <c r="M82" s="31"/>
      <c r="N82" s="31"/>
      <c r="O82" s="31"/>
      <c r="P82" s="31"/>
      <c r="Q82" s="31"/>
      <c r="R82" s="31"/>
      <c r="S82" s="2"/>
      <c r="T82" s="2"/>
    </row>
    <row r="83" spans="1:20" ht="12.75">
      <c r="A83" s="31"/>
      <c r="B83" s="55"/>
      <c r="C83" s="31"/>
      <c r="D83" s="38"/>
      <c r="E83" s="38"/>
      <c r="F83" s="38"/>
      <c r="G83" s="38"/>
      <c r="H83" s="38"/>
      <c r="I83" s="38"/>
      <c r="J83" s="38"/>
      <c r="K83" s="31"/>
      <c r="L83" s="31"/>
      <c r="M83" s="31"/>
      <c r="N83" s="31"/>
      <c r="O83" s="31"/>
      <c r="P83" s="31"/>
      <c r="Q83" s="31"/>
      <c r="R83" s="31"/>
      <c r="S83" s="2"/>
      <c r="T83" s="2"/>
    </row>
    <row r="84" spans="1:20" ht="12.75">
      <c r="A84" s="31"/>
      <c r="B84" s="55"/>
      <c r="C84" s="31"/>
      <c r="D84" s="38"/>
      <c r="E84" s="38"/>
      <c r="F84" s="38"/>
      <c r="G84" s="38"/>
      <c r="H84" s="38"/>
      <c r="I84" s="38"/>
      <c r="J84" s="38"/>
      <c r="K84" s="31"/>
      <c r="L84" s="31"/>
      <c r="M84" s="31"/>
      <c r="N84" s="31"/>
      <c r="O84" s="31"/>
      <c r="P84" s="31"/>
      <c r="Q84" s="31"/>
      <c r="R84" s="31"/>
      <c r="S84" s="2"/>
      <c r="T84" s="2"/>
    </row>
    <row r="85" spans="1:20" ht="12.75">
      <c r="A85" s="31"/>
      <c r="B85" s="55"/>
      <c r="C85" s="31"/>
      <c r="D85" s="38"/>
      <c r="E85" s="38"/>
      <c r="F85" s="38"/>
      <c r="G85" s="38"/>
      <c r="H85" s="38"/>
      <c r="I85" s="38"/>
      <c r="J85" s="38"/>
      <c r="K85" s="31"/>
      <c r="L85" s="31"/>
      <c r="M85" s="31"/>
      <c r="N85" s="31"/>
      <c r="O85" s="31"/>
      <c r="P85" s="31"/>
      <c r="Q85" s="31"/>
      <c r="R85" s="31"/>
      <c r="S85" s="2"/>
      <c r="T85" s="2"/>
    </row>
    <row r="86" spans="1:20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2"/>
      <c r="T86" s="2"/>
    </row>
    <row r="87" spans="1:20" ht="15">
      <c r="A87" s="31"/>
      <c r="B87" s="56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2"/>
      <c r="T87" s="2"/>
    </row>
    <row r="88" spans="1:20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2"/>
      <c r="T88" s="2"/>
    </row>
    <row r="89" spans="1:20" ht="15">
      <c r="A89" s="31"/>
      <c r="B89" s="56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2"/>
      <c r="T89" s="2"/>
    </row>
    <row r="90" spans="1:20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2"/>
      <c r="T90" s="2"/>
    </row>
    <row r="91" spans="1:20" ht="12.75">
      <c r="A91" s="31"/>
      <c r="B91" s="48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2"/>
      <c r="T91" s="2"/>
    </row>
    <row r="92" spans="1:20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2"/>
      <c r="T92" s="2"/>
    </row>
    <row r="93" spans="1:20" ht="12.75">
      <c r="A93" s="31"/>
      <c r="B93" s="57"/>
      <c r="C93" s="31"/>
      <c r="D93" s="31"/>
      <c r="E93" s="31"/>
      <c r="F93" s="31"/>
      <c r="G93" s="31"/>
      <c r="H93" s="48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2"/>
      <c r="T93" s="2"/>
    </row>
    <row r="94" spans="1:20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2"/>
      <c r="T94" s="2"/>
    </row>
    <row r="95" spans="1:20" ht="12.75">
      <c r="A95" s="31"/>
      <c r="B95" s="57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2"/>
      <c r="T95" s="2"/>
    </row>
    <row r="96" spans="1:20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2"/>
      <c r="T96" s="2"/>
    </row>
    <row r="97" spans="1:20" ht="15">
      <c r="A97" s="31"/>
      <c r="B97" s="56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2"/>
      <c r="T97" s="2"/>
    </row>
    <row r="98" spans="1:20" ht="15">
      <c r="A98" s="31"/>
      <c r="B98" s="56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2"/>
      <c r="T98" s="2"/>
    </row>
    <row r="99" spans="1:20" ht="12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2"/>
      <c r="T99" s="2"/>
    </row>
    <row r="100" spans="1:20" ht="12.75">
      <c r="A100" s="31"/>
      <c r="B100" s="36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2"/>
      <c r="T100" s="2"/>
    </row>
    <row r="101" spans="1:20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2"/>
      <c r="T101" s="2"/>
    </row>
    <row r="102" spans="13:20" ht="12.75">
      <c r="M102" s="31"/>
      <c r="N102" s="31"/>
      <c r="O102" s="31"/>
      <c r="P102" s="31"/>
      <c r="Q102" s="31"/>
      <c r="R102" s="31"/>
      <c r="S102" s="2"/>
      <c r="T102" s="2"/>
    </row>
    <row r="103" spans="13:20" ht="12.75">
      <c r="M103" s="31"/>
      <c r="N103" s="31"/>
      <c r="O103" s="31"/>
      <c r="P103" s="31"/>
      <c r="Q103" s="31"/>
      <c r="R103" s="31"/>
      <c r="S103" s="2"/>
      <c r="T103" s="2"/>
    </row>
    <row r="104" spans="13:20" ht="12.75">
      <c r="M104" s="31"/>
      <c r="N104" s="31"/>
      <c r="O104" s="31"/>
      <c r="P104" s="31"/>
      <c r="Q104" s="31"/>
      <c r="R104" s="31"/>
      <c r="S104" s="2"/>
      <c r="T104" s="2"/>
    </row>
    <row r="105" spans="13:20" ht="12.75">
      <c r="M105" s="31"/>
      <c r="N105" s="31"/>
      <c r="O105" s="31"/>
      <c r="P105" s="31"/>
      <c r="Q105" s="31"/>
      <c r="R105" s="31"/>
      <c r="S105" s="2"/>
      <c r="T105" s="2"/>
    </row>
    <row r="106" spans="13:20" ht="12.75">
      <c r="M106" s="31"/>
      <c r="N106" s="31"/>
      <c r="O106" s="31"/>
      <c r="P106" s="31"/>
      <c r="Q106" s="31"/>
      <c r="R106" s="31"/>
      <c r="S106" s="2"/>
      <c r="T106" s="2"/>
    </row>
    <row r="107" spans="13:20" ht="12.75">
      <c r="M107" s="31"/>
      <c r="N107" s="31"/>
      <c r="O107" s="31"/>
      <c r="P107" s="31"/>
      <c r="Q107" s="31"/>
      <c r="R107" s="31"/>
      <c r="S107" s="2"/>
      <c r="T107" s="2"/>
    </row>
    <row r="108" spans="13:20" ht="12.75">
      <c r="M108" s="31"/>
      <c r="N108" s="31"/>
      <c r="O108" s="31"/>
      <c r="P108" s="31"/>
      <c r="Q108" s="31"/>
      <c r="R108" s="31"/>
      <c r="S108" s="2"/>
      <c r="T108" s="2"/>
    </row>
    <row r="109" spans="13:20" ht="12.75">
      <c r="M109" s="31"/>
      <c r="N109" s="31"/>
      <c r="O109" s="31"/>
      <c r="P109" s="31"/>
      <c r="Q109" s="31"/>
      <c r="R109" s="31"/>
      <c r="S109" s="2"/>
      <c r="T109" s="2"/>
    </row>
    <row r="110" spans="13:20" ht="12.75">
      <c r="M110" s="31"/>
      <c r="N110" s="31"/>
      <c r="O110" s="31"/>
      <c r="P110" s="31"/>
      <c r="Q110" s="31"/>
      <c r="R110" s="31"/>
      <c r="S110" s="2"/>
      <c r="T110" s="2"/>
    </row>
    <row r="111" spans="13:20" ht="12.75">
      <c r="M111" s="31"/>
      <c r="N111" s="31"/>
      <c r="O111" s="31"/>
      <c r="P111" s="31"/>
      <c r="Q111" s="31"/>
      <c r="R111" s="31"/>
      <c r="S111" s="2"/>
      <c r="T111" s="2"/>
    </row>
    <row r="112" spans="13:20" ht="12.75">
      <c r="M112" s="31"/>
      <c r="N112" s="31"/>
      <c r="O112" s="31"/>
      <c r="P112" s="31"/>
      <c r="Q112" s="31"/>
      <c r="R112" s="31"/>
      <c r="S112" s="2"/>
      <c r="T112" s="2"/>
    </row>
  </sheetData>
  <sheetProtection password="CD36" sheet="1" objects="1" scenarios="1"/>
  <mergeCells count="22">
    <mergeCell ref="C15:D15"/>
    <mergeCell ref="E23:I23"/>
    <mergeCell ref="B31:D31"/>
    <mergeCell ref="E31:F31"/>
    <mergeCell ref="G31:H31"/>
    <mergeCell ref="C16:D16"/>
    <mergeCell ref="C17:D17"/>
    <mergeCell ref="C18:D18"/>
    <mergeCell ref="F34:I34"/>
    <mergeCell ref="E29:H29"/>
    <mergeCell ref="E30:H30"/>
    <mergeCell ref="E32:H32"/>
    <mergeCell ref="D21:E21"/>
    <mergeCell ref="F8:H8"/>
    <mergeCell ref="B29:D29"/>
    <mergeCell ref="B30:D30"/>
    <mergeCell ref="E27:I27"/>
    <mergeCell ref="D26:I26"/>
    <mergeCell ref="C11:D11"/>
    <mergeCell ref="C12:D12"/>
    <mergeCell ref="C13:D13"/>
    <mergeCell ref="C14:D14"/>
  </mergeCells>
  <printOptions/>
  <pageMargins left="0.52" right="0.11" top="0.54" bottom="0.36" header="0.18" footer="0.12"/>
  <pageSetup horizontalDpi="360" verticalDpi="360" orientation="portrait" paperSize="9" scale="157" r:id="rId2"/>
  <headerFooter alignWithMargins="0">
    <oddHeader>&amp;L&amp;"Arial,Lihavoitu"ANTENNIMASTON TUULIKUORMAN LASKETA&amp;R&amp;"Arial,Normaali"&amp;D / &amp;T</oddHeader>
    <oddFooter>&amp;L&amp;"Arial,Normaali"&amp;8&amp;F / &amp;A</oddFooter>
  </headerFooter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ANTENNIMASTON TUULIKUORMA</dc:title>
  <dc:subject>Tuulikuorman laskentakaavat</dc:subject>
  <dc:creator>Martti Kemppi</dc:creator>
  <cp:keywords/>
  <dc:description/>
  <cp:lastModifiedBy>masa</cp:lastModifiedBy>
  <cp:lastPrinted>2014-11-01T12:52:41Z</cp:lastPrinted>
  <dcterms:created xsi:type="dcterms:W3CDTF">1997-12-03T22:57:43Z</dcterms:created>
  <dcterms:modified xsi:type="dcterms:W3CDTF">2014-11-01T12:55:52Z</dcterms:modified>
  <cp:category/>
  <cp:version/>
  <cp:contentType/>
  <cp:contentStatus/>
</cp:coreProperties>
</file>